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655" windowHeight="9690" activeTab="0"/>
  </bookViews>
  <sheets>
    <sheet name="RBD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<sst xmlns="http://schemas.openxmlformats.org/spreadsheetml/2006/main" count="35" uniqueCount="32">
  <si>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Treatment</t>
  </si>
  <si>
    <t>R1</t>
  </si>
  <si>
    <t>R2</t>
  </si>
  <si>
    <t>R3</t>
  </si>
  <si>
    <t>Total</t>
  </si>
  <si>
    <t>Mean</t>
  </si>
  <si>
    <t>K0</t>
  </si>
  <si>
    <t>K1</t>
  </si>
  <si>
    <t>K2</t>
  </si>
  <si>
    <t>K3</t>
  </si>
  <si>
    <t>K4</t>
  </si>
  <si>
    <t>K5</t>
  </si>
  <si>
    <t>GM</t>
  </si>
  <si>
    <t>CF</t>
  </si>
  <si>
    <t>TSS</t>
  </si>
  <si>
    <t>ANOVA</t>
  </si>
  <si>
    <t>SOV</t>
  </si>
  <si>
    <t>DF</t>
  </si>
  <si>
    <t>SS</t>
  </si>
  <si>
    <t>MSS</t>
  </si>
  <si>
    <t>F Cal</t>
  </si>
  <si>
    <t>F Tab 5%</t>
  </si>
  <si>
    <t>SEm±</t>
  </si>
  <si>
    <t>CD 5%</t>
  </si>
  <si>
    <t>S/NS 5%</t>
  </si>
  <si>
    <t>CV</t>
  </si>
  <si>
    <t>Repl</t>
  </si>
  <si>
    <t>Treat</t>
  </si>
  <si>
    <t>Error</t>
  </si>
  <si>
    <t>Table : Effect of treatments on……………………..</t>
  </si>
  <si>
    <t>Treatments</t>
  </si>
  <si>
    <t>CD (P = 0.05)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</si>
</sst>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b/>
      <sz val="10"/>
      <color indexed="19"/>
      <name val="Arial"/>
      <family val="2"/>
    </font>
    <font>
      <b/>
      <sz val="10"/>
      <color indexed="46"/>
      <name val="Arial"/>
      <family val="2"/>
    </font>
    <font>
      <b/>
      <sz val="10"/>
      <color indexed="5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b/>
      <sz val="10"/>
      <color indexed="8"/>
      <name val="Arial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-0.7499799728393555"/>
      <name val="Calibri"/>
      <family val="2"/>
    </font>
    <font>
      <sz val="11"/>
      <color rgb="FF7030A0"/>
      <name val="Calibri"/>
      <family val="2"/>
    </font>
    <font>
      <b/>
      <sz val="10"/>
      <color theme="1"/>
      <name val="Arial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5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O22" sqref="O22"/>
    </sheetView>
  </sheetViews>
  <sheetFormatPr defaultColWidth="9.140625" defaultRowHeight="15"/>
  <sheetData>
    <row r="1" spans="1:7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</row>
    <row r="2" spans="1:7" ht="15">
      <c r="A2" s="3" t="s">
        <v>6</v>
      </c>
      <c r="B2" s="4">
        <v>3.7</v>
      </c>
      <c r="C2" s="4">
        <v>3.3</v>
      </c>
      <c r="D2" s="4">
        <v>3</v>
      </c>
      <c r="E2" s="4">
        <f aca="true" t="shared" si="0" ref="E2:E7">SUM(B2:D2)</f>
        <v>10</v>
      </c>
      <c r="F2" s="5">
        <f aca="true" t="shared" si="1" ref="F2:F7">AVERAGE(B2:D2)</f>
        <v>3.3333333333333335</v>
      </c>
      <c r="G2" s="5"/>
    </row>
    <row r="3" spans="1:7" ht="15">
      <c r="A3" s="3" t="s">
        <v>7</v>
      </c>
      <c r="B3" s="4">
        <v>5.4</v>
      </c>
      <c r="C3" s="4">
        <v>3</v>
      </c>
      <c r="D3" s="4">
        <v>5</v>
      </c>
      <c r="E3" s="4">
        <f t="shared" si="0"/>
        <v>13.4</v>
      </c>
      <c r="F3" s="5">
        <f t="shared" si="1"/>
        <v>4.466666666666667</v>
      </c>
      <c r="G3" s="5"/>
    </row>
    <row r="4" spans="1:7" ht="15">
      <c r="A4" s="3" t="s">
        <v>8</v>
      </c>
      <c r="B4" s="4">
        <v>4.5</v>
      </c>
      <c r="C4" s="4">
        <v>4.5</v>
      </c>
      <c r="D4" s="4">
        <v>4.5</v>
      </c>
      <c r="E4" s="4">
        <f t="shared" si="0"/>
        <v>13.5</v>
      </c>
      <c r="F4" s="5">
        <f t="shared" si="1"/>
        <v>4.5</v>
      </c>
      <c r="G4" s="5"/>
    </row>
    <row r="5" spans="1:7" ht="15">
      <c r="A5" s="3" t="s">
        <v>9</v>
      </c>
      <c r="B5" s="4">
        <v>5.5</v>
      </c>
      <c r="C5" s="4">
        <v>4.2</v>
      </c>
      <c r="D5" s="4">
        <v>4.2</v>
      </c>
      <c r="E5" s="4">
        <f t="shared" si="0"/>
        <v>13.899999999999999</v>
      </c>
      <c r="F5" s="5">
        <f t="shared" si="1"/>
        <v>4.633333333333333</v>
      </c>
      <c r="G5" s="5"/>
    </row>
    <row r="6" spans="1:7" ht="15">
      <c r="A6" s="3" t="s">
        <v>10</v>
      </c>
      <c r="B6" s="4">
        <v>6.1</v>
      </c>
      <c r="C6" s="4">
        <v>4.1</v>
      </c>
      <c r="D6" s="4">
        <v>4.7</v>
      </c>
      <c r="E6" s="4">
        <f t="shared" si="0"/>
        <v>14.899999999999999</v>
      </c>
      <c r="F6" s="5">
        <f t="shared" si="1"/>
        <v>4.966666666666666</v>
      </c>
      <c r="G6" s="5"/>
    </row>
    <row r="7" spans="1:7" ht="15">
      <c r="A7" s="3" t="s">
        <v>11</v>
      </c>
      <c r="B7" s="4">
        <v>5</v>
      </c>
      <c r="C7" s="4">
        <v>4.7</v>
      </c>
      <c r="D7" s="4">
        <v>6</v>
      </c>
      <c r="E7" s="4">
        <f t="shared" si="0"/>
        <v>15.7</v>
      </c>
      <c r="F7" s="5">
        <f t="shared" si="1"/>
        <v>5.233333333333333</v>
      </c>
      <c r="G7" s="5"/>
    </row>
    <row r="8" spans="1:7" ht="15">
      <c r="A8" s="6" t="s">
        <v>4</v>
      </c>
      <c r="B8" s="2">
        <f>SUM(B2:B7)</f>
        <v>30.200000000000003</v>
      </c>
      <c r="C8" s="2">
        <f>SUM(C2:C7)</f>
        <v>23.8</v>
      </c>
      <c r="D8" s="2">
        <f>SUM(D2:D7)</f>
        <v>27.4</v>
      </c>
      <c r="E8" s="2">
        <f>SUM(E2:E7)</f>
        <v>81.39999999999999</v>
      </c>
      <c r="F8" s="7">
        <f>AVERAGE(B2:D7)</f>
        <v>4.522222222222222</v>
      </c>
      <c r="G8" s="4"/>
    </row>
    <row r="9" spans="2:5" ht="15">
      <c r="B9" t="s">
        <v>12</v>
      </c>
      <c r="C9" s="8">
        <f>F8</f>
        <v>4.522222222222222</v>
      </c>
      <c r="D9" s="9" t="s">
        <v>13</v>
      </c>
      <c r="E9" s="10">
        <f>SUM(E8*E8)/18</f>
        <v>368.10888888888877</v>
      </c>
    </row>
    <row r="10" spans="4:5" ht="15">
      <c r="D10" s="11" t="s">
        <v>14</v>
      </c>
      <c r="E10" s="12">
        <f>SUMSQ(B2:D7)-E9</f>
        <v>14.111111111111256</v>
      </c>
    </row>
    <row r="11" ht="15">
      <c r="B11" s="13" t="s">
        <v>15</v>
      </c>
    </row>
    <row r="12" spans="1:10" ht="15">
      <c r="A12" s="14" t="s">
        <v>16</v>
      </c>
      <c r="B12" s="15" t="s">
        <v>17</v>
      </c>
      <c r="C12" s="15" t="s">
        <v>18</v>
      </c>
      <c r="D12" s="15" t="s">
        <v>19</v>
      </c>
      <c r="E12" s="15" t="s">
        <v>20</v>
      </c>
      <c r="F12" s="15" t="s">
        <v>21</v>
      </c>
      <c r="G12" s="15" t="s">
        <v>22</v>
      </c>
      <c r="H12" s="15" t="s">
        <v>23</v>
      </c>
      <c r="I12" s="15" t="s">
        <v>24</v>
      </c>
      <c r="J12" s="16" t="s">
        <v>25</v>
      </c>
    </row>
    <row r="13" spans="1:10" ht="15">
      <c r="A13" t="s">
        <v>26</v>
      </c>
      <c r="B13" s="4">
        <f>3-1</f>
        <v>2</v>
      </c>
      <c r="C13" s="4">
        <f>SUMSQ(B8:D8)/6-E9</f>
        <v>3.4311111111112496</v>
      </c>
      <c r="D13" s="4">
        <f>SUM(C13/B13)</f>
        <v>1.7155555555556248</v>
      </c>
      <c r="E13" s="4">
        <f>SUM(D13/D15)</f>
        <v>4.006227296315776</v>
      </c>
      <c r="F13" s="4">
        <f>FINV(0.05,B13,B15)</f>
        <v>4.102821015180178</v>
      </c>
      <c r="G13" s="4"/>
      <c r="H13" s="4"/>
      <c r="I13" s="4"/>
      <c r="J13" s="4"/>
    </row>
    <row r="14" spans="1:10" ht="15">
      <c r="A14" s="17" t="s">
        <v>27</v>
      </c>
      <c r="B14" s="4">
        <f>6-1</f>
        <v>5</v>
      </c>
      <c r="C14" s="4">
        <f>SUMSQ(E2:E7)/3-E9</f>
        <v>6.39777777777789</v>
      </c>
      <c r="D14" s="4">
        <f>SUM(C14/B14)</f>
        <v>1.279555555555578</v>
      </c>
      <c r="E14" s="4">
        <f>SUM(D14/D15)</f>
        <v>2.9880643487287193</v>
      </c>
      <c r="F14" s="4">
        <f>FINV(0.05,B14,B15)</f>
        <v>3.325834529297534</v>
      </c>
      <c r="G14" s="4">
        <f>SQRT(D15/3)</f>
        <v>0.37781045610297403</v>
      </c>
      <c r="H14" s="18">
        <f>SUM(G14*1.414*TINV(0.05,B15))</f>
        <v>1.190325211377185</v>
      </c>
      <c r="I14" s="18" t="str">
        <f>IF(E14&gt;F14,"S","NS")</f>
        <v>NS</v>
      </c>
      <c r="J14" s="19">
        <f>SQRT(D15)/C9*100</f>
        <v>14.470472114029725</v>
      </c>
    </row>
    <row r="15" spans="1:10" ht="15">
      <c r="A15" t="s">
        <v>28</v>
      </c>
      <c r="B15" s="4">
        <f>(6-1)*(3-1)</f>
        <v>10</v>
      </c>
      <c r="C15" s="4">
        <f>SUM(E10-C14-C13)</f>
        <v>4.282222222222117</v>
      </c>
      <c r="D15" s="4">
        <f>SUM(C15/B15)</f>
        <v>0.42822222222221173</v>
      </c>
      <c r="E15" s="4"/>
      <c r="F15" s="4"/>
      <c r="G15" s="4"/>
      <c r="H15" s="4"/>
      <c r="I15" s="4"/>
      <c r="J15" s="4"/>
    </row>
    <row r="16" spans="1:10" ht="15">
      <c r="A16" t="s">
        <v>4</v>
      </c>
      <c r="B16" s="4">
        <f>SUM(B13:B15)</f>
        <v>17</v>
      </c>
      <c r="C16" s="4">
        <f>SUM(C13:C15)</f>
        <v>14.111111111111256</v>
      </c>
      <c r="D16" s="4"/>
      <c r="E16" s="4"/>
      <c r="F16" s="4"/>
      <c r="G16" s="4"/>
      <c r="H16" s="4"/>
      <c r="I16" s="4"/>
      <c r="J16" s="4"/>
    </row>
    <row r="18" ht="15">
      <c r="A18" t="s">
        <v>29</v>
      </c>
    </row>
    <row r="19" ht="15">
      <c r="A19" t="s">
        <v>30</v>
      </c>
    </row>
    <row r="20" spans="1:2" ht="15">
      <c r="A20" t="str">
        <f>A2</f>
        <v>K0</v>
      </c>
      <c r="B20" s="21">
        <f aca="true" t="shared" si="2" ref="B20:B25">F2</f>
        <v>3.3333333333333335</v>
      </c>
    </row>
    <row r="21" spans="1:2" ht="15">
      <c r="A21" t="str">
        <f>A3</f>
        <v>K1</v>
      </c>
      <c r="B21" s="21">
        <f t="shared" si="2"/>
        <v>4.466666666666667</v>
      </c>
    </row>
    <row r="22" spans="1:2" ht="15">
      <c r="A22" t="str">
        <f>A4</f>
        <v>K2</v>
      </c>
      <c r="B22" s="21">
        <f t="shared" si="2"/>
        <v>4.5</v>
      </c>
    </row>
    <row r="23" spans="1:2" ht="15">
      <c r="A23" t="str">
        <f>A5</f>
        <v>K3</v>
      </c>
      <c r="B23" s="21">
        <f t="shared" si="2"/>
        <v>4.633333333333333</v>
      </c>
    </row>
    <row r="24" spans="1:2" ht="15">
      <c r="A24" t="str">
        <f>A6</f>
        <v>K4</v>
      </c>
      <c r="B24" s="21">
        <f t="shared" si="2"/>
        <v>4.966666666666666</v>
      </c>
    </row>
    <row r="25" spans="1:2" ht="15">
      <c r="A25" t="str">
        <f>A7</f>
        <v>K5</v>
      </c>
      <c r="B25" s="21">
        <f t="shared" si="2"/>
        <v>5.233333333333333</v>
      </c>
    </row>
    <row r="26" spans="1:2" ht="15">
      <c r="A26" s="20" t="s">
        <v>22</v>
      </c>
      <c r="B26" s="22">
        <f>G14</f>
        <v>0.37781045610297403</v>
      </c>
    </row>
    <row r="27" spans="1:2" ht="15">
      <c r="A27" s="20" t="s">
        <v>31</v>
      </c>
      <c r="B27" s="22" t="str">
        <f>IF(E14&gt;F14,H14,I14)</f>
        <v>NS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2010-06-05T08:15:11Z</dcterms:created>
  <dcterms:modified xsi:type="dcterms:W3CDTF">2010-06-09T07:06:51Z</dcterms:modified>
  <cp:category/>
  <cp:version/>
  <cp:contentType/>
  <cp:contentStatus/>
</cp:coreProperties>
</file>