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RBD-DK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<sst xmlns="http://schemas.openxmlformats.org/spreadsheetml/2006/main" count="34" uniqueCount="33">
  <si>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File : Yield</t>
  </si>
  <si>
    <t>Treatment</t>
  </si>
  <si>
    <t>R1</t>
  </si>
  <si>
    <t>R2</t>
  </si>
  <si>
    <t>R3</t>
  </si>
  <si>
    <t>T1</t>
  </si>
  <si>
    <t>T2</t>
  </si>
  <si>
    <t>T3</t>
  </si>
  <si>
    <t>T4</t>
  </si>
  <si>
    <t>T5</t>
  </si>
  <si>
    <t>T6</t>
  </si>
  <si>
    <t>T7</t>
  </si>
  <si>
    <t>T8</t>
  </si>
  <si>
    <t>Total</t>
  </si>
  <si>
    <t>GT</t>
  </si>
  <si>
    <t>Mean</t>
  </si>
  <si>
    <t>CF</t>
  </si>
  <si>
    <t>TSS</t>
  </si>
  <si>
    <t>ANOVA</t>
  </si>
  <si>
    <t>Source</t>
  </si>
  <si>
    <t>DF</t>
  </si>
  <si>
    <t>SS</t>
  </si>
  <si>
    <t>MSS</t>
  </si>
  <si>
    <t>F Cal</t>
  </si>
  <si>
    <t>F Tab 5%</t>
  </si>
  <si>
    <t>Replication</t>
  </si>
  <si>
    <t>Error</t>
  </si>
  <si>
    <t>S/NS 5%</t>
  </si>
  <si>
    <t>SEm±</t>
  </si>
  <si>
    <t>CD 5%</t>
  </si>
  <si>
    <t>CV</t>
  </si>
  <si>
    <t>GM</t>
  </si>
  <si>
    <t>Tab"t" 5%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</si>
</sst>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6" max="6" width="13.57421875" style="0" customWidth="1"/>
    <col min="7" max="7" width="14.8515625" style="0" customWidth="1"/>
  </cols>
  <sheetData>
    <row r="1" spans="1:2" ht="12.75">
      <c r="A1" s="4" t="s">
        <v>0</v>
      </c>
      <c r="B1" s="5"/>
    </row>
    <row r="2" spans="1:6" ht="12.75">
      <c r="A2" s="8" t="s">
        <v>1</v>
      </c>
      <c r="B2" s="8" t="s">
        <v>2</v>
      </c>
      <c r="C2" s="8" t="s">
        <v>3</v>
      </c>
      <c r="D2" s="8" t="s">
        <v>4</v>
      </c>
      <c r="E2" s="8" t="s">
        <v>13</v>
      </c>
      <c r="F2" s="8" t="s">
        <v>15</v>
      </c>
    </row>
    <row r="3" spans="1:6" ht="12.75">
      <c r="A3" s="1" t="s">
        <v>5</v>
      </c>
      <c r="B3">
        <v>3.6</v>
      </c>
      <c r="C3">
        <v>4</v>
      </c>
      <c r="D3">
        <v>4.8</v>
      </c>
      <c r="E3">
        <f>SUM(B3:D3)</f>
        <v>12.399999999999999</v>
      </c>
      <c r="F3" s="3">
        <f>AVERAGE(B3:D3)</f>
        <v>4.133333333333333</v>
      </c>
    </row>
    <row r="4" spans="1:6" ht="12.75">
      <c r="A4" s="1" t="s">
        <v>6</v>
      </c>
      <c r="B4">
        <v>5.3</v>
      </c>
      <c r="C4">
        <v>5</v>
      </c>
      <c r="D4">
        <v>4.9</v>
      </c>
      <c r="E4">
        <f aca="true" t="shared" si="0" ref="E4:E10">SUM(B4:D4)</f>
        <v>15.200000000000001</v>
      </c>
      <c r="F4" s="3">
        <f aca="true" t="shared" si="1" ref="F4:F10">AVERAGE(B4:D4)</f>
        <v>5.066666666666667</v>
      </c>
    </row>
    <row r="5" spans="1:6" ht="12.75">
      <c r="A5" s="1" t="s">
        <v>7</v>
      </c>
      <c r="B5">
        <v>5.3</v>
      </c>
      <c r="C5">
        <v>5</v>
      </c>
      <c r="D5">
        <v>5.1</v>
      </c>
      <c r="E5">
        <f t="shared" si="0"/>
        <v>15.4</v>
      </c>
      <c r="F5" s="3">
        <f t="shared" si="1"/>
        <v>5.133333333333334</v>
      </c>
    </row>
    <row r="6" spans="1:6" ht="12.75">
      <c r="A6" s="1" t="s">
        <v>8</v>
      </c>
      <c r="B6">
        <v>5.3</v>
      </c>
      <c r="C6">
        <v>5.2</v>
      </c>
      <c r="D6">
        <v>5.3</v>
      </c>
      <c r="E6">
        <f t="shared" si="0"/>
        <v>15.8</v>
      </c>
      <c r="F6" s="3">
        <f t="shared" si="1"/>
        <v>5.266666666666667</v>
      </c>
    </row>
    <row r="7" spans="1:6" ht="12.75">
      <c r="A7" s="1" t="s">
        <v>9</v>
      </c>
      <c r="B7">
        <v>6</v>
      </c>
      <c r="C7">
        <v>6.5</v>
      </c>
      <c r="D7">
        <v>5.8</v>
      </c>
      <c r="E7">
        <f t="shared" si="0"/>
        <v>18.3</v>
      </c>
      <c r="F7" s="3">
        <f t="shared" si="1"/>
        <v>6.1000000000000005</v>
      </c>
    </row>
    <row r="8" spans="1:6" ht="12.75">
      <c r="A8" s="1" t="s">
        <v>10</v>
      </c>
      <c r="B8">
        <v>6.5</v>
      </c>
      <c r="C8">
        <v>6.4</v>
      </c>
      <c r="D8">
        <v>6</v>
      </c>
      <c r="E8">
        <f t="shared" si="0"/>
        <v>18.9</v>
      </c>
      <c r="F8" s="3">
        <f t="shared" si="1"/>
        <v>6.3</v>
      </c>
    </row>
    <row r="9" spans="1:6" ht="12.75">
      <c r="A9" s="1" t="s">
        <v>11</v>
      </c>
      <c r="B9">
        <v>6.7</v>
      </c>
      <c r="C9">
        <v>6.5</v>
      </c>
      <c r="D9">
        <v>6.2</v>
      </c>
      <c r="E9">
        <f t="shared" si="0"/>
        <v>19.4</v>
      </c>
      <c r="F9" s="3">
        <f t="shared" si="1"/>
        <v>6.466666666666666</v>
      </c>
    </row>
    <row r="10" spans="1:6" ht="12.75">
      <c r="A10" s="1" t="s">
        <v>12</v>
      </c>
      <c r="B10">
        <v>6.8</v>
      </c>
      <c r="C10">
        <v>6.6</v>
      </c>
      <c r="D10">
        <v>6.3</v>
      </c>
      <c r="E10">
        <f t="shared" si="0"/>
        <v>19.7</v>
      </c>
      <c r="F10" s="3">
        <f t="shared" si="1"/>
        <v>6.566666666666666</v>
      </c>
    </row>
    <row r="11" spans="1:6" ht="12.75">
      <c r="A11" s="9" t="s">
        <v>14</v>
      </c>
      <c r="B11" s="1">
        <f>SUM(B3:B10)</f>
        <v>45.5</v>
      </c>
      <c r="C11" s="1">
        <f>SUM(C3:C10)</f>
        <v>45.2</v>
      </c>
      <c r="D11" s="1">
        <f>SUM(D3:D10)</f>
        <v>44.4</v>
      </c>
      <c r="E11" s="4">
        <f>SUM(E3:E10)</f>
        <v>135.1</v>
      </c>
      <c r="F11" s="3">
        <f>SUM(F3:F10)</f>
        <v>45.03333333333333</v>
      </c>
    </row>
    <row r="12" spans="4:5" ht="12.75">
      <c r="D12" s="9" t="s">
        <v>31</v>
      </c>
      <c r="E12">
        <f>E11/24</f>
        <v>5.629166666666666</v>
      </c>
    </row>
    <row r="13" spans="4:5" ht="12.75">
      <c r="D13" s="9" t="s">
        <v>16</v>
      </c>
      <c r="E13">
        <f>E11*E11/24</f>
        <v>760.5004166666666</v>
      </c>
    </row>
    <row r="14" spans="4:5" ht="12.75">
      <c r="D14" s="9" t="s">
        <v>17</v>
      </c>
      <c r="E14">
        <f>SUMSQ(B3:D10)-E13</f>
        <v>17.08958333333328</v>
      </c>
    </row>
    <row r="15" ht="12.75">
      <c r="B15" s="1" t="s">
        <v>18</v>
      </c>
    </row>
    <row r="16" spans="1:8" ht="12.75">
      <c r="A16" s="11" t="s">
        <v>19</v>
      </c>
      <c r="B16" s="11" t="s">
        <v>20</v>
      </c>
      <c r="C16" s="11" t="s">
        <v>21</v>
      </c>
      <c r="D16" s="11" t="s">
        <v>22</v>
      </c>
      <c r="E16" s="11" t="s">
        <v>23</v>
      </c>
      <c r="F16" s="11" t="s">
        <v>24</v>
      </c>
      <c r="G16" s="11" t="s">
        <v>32</v>
      </c>
      <c r="H16" s="11"/>
    </row>
    <row r="17" spans="1:6" ht="12.75">
      <c r="A17" t="s">
        <v>25</v>
      </c>
      <c r="B17">
        <v>2</v>
      </c>
      <c r="C17">
        <f>SUMSQ(B11:D11)/8-E13</f>
        <v>0.08083333333331666</v>
      </c>
      <c r="D17">
        <f>C17/B17</f>
        <v>0.04041666666665833</v>
      </c>
      <c r="E17">
        <f>D17/D19</f>
        <v>0.38777841233570315</v>
      </c>
      <c r="F17" s="13">
        <f>FINV(0.05,B17,B19)</f>
        <v>3.738891832492336</v>
      </c>
    </row>
    <row r="18" spans="1:7" ht="12.75">
      <c r="A18" t="s">
        <v>1</v>
      </c>
      <c r="B18">
        <v>7</v>
      </c>
      <c r="C18">
        <f>SUMSQ(E3:E10)/3-E13</f>
        <v>15.549583333333203</v>
      </c>
      <c r="D18">
        <f>C18/B18</f>
        <v>2.221369047619029</v>
      </c>
      <c r="E18">
        <f>D18/D19</f>
        <v>21.312964020558127</v>
      </c>
      <c r="F18" s="12">
        <f>FINV(0.05,B18,B19)</f>
        <v>2.76419925689094</v>
      </c>
      <c r="G18" s="14">
        <f>TINV(0.05,B19)</f>
        <v>2.144786681282085</v>
      </c>
    </row>
    <row r="19" spans="1:4" ht="12.75">
      <c r="A19" t="s">
        <v>26</v>
      </c>
      <c r="B19">
        <v>14</v>
      </c>
      <c r="C19">
        <f>E14-C18-C17</f>
        <v>1.4591666666667606</v>
      </c>
      <c r="D19">
        <f>C19/B19</f>
        <v>0.10422619047619719</v>
      </c>
    </row>
    <row r="22" spans="1:7" ht="12.75">
      <c r="A22" s="11"/>
      <c r="B22" s="11" t="s">
        <v>27</v>
      </c>
      <c r="C22" s="11"/>
      <c r="D22" s="11" t="s">
        <v>28</v>
      </c>
      <c r="E22" s="11" t="s">
        <v>29</v>
      </c>
      <c r="F22" s="11"/>
      <c r="G22" s="8" t="s">
        <v>30</v>
      </c>
    </row>
    <row r="24" spans="1:7" ht="12.75">
      <c r="A24" s="6"/>
      <c r="B24" s="7" t="str">
        <f>IF(F18&lt;E18,"S","NS")</f>
        <v>S</v>
      </c>
      <c r="C24" s="6"/>
      <c r="D24">
        <f>SQRT(D19/3)</f>
        <v>0.18639223023523735</v>
      </c>
      <c r="E24" s="2">
        <f>D24*1.414*G18</f>
        <v>0.5652770040848434</v>
      </c>
      <c r="G24" s="10">
        <f>SQRT(D18)/E12*100</f>
        <v>26.476846082604137</v>
      </c>
    </row>
    <row r="29" ht="12.75">
      <c r="A29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user</cp:lastModifiedBy>
  <dcterms:created xsi:type="dcterms:W3CDTF">2008-09-05T16:06:26Z</dcterms:created>
  <dcterms:modified xsi:type="dcterms:W3CDTF">2011-03-04T13:32:05Z</dcterms:modified>
  <cp:category/>
  <cp:version/>
  <cp:contentType/>
  <cp:contentStatus/>
</cp:coreProperties>
</file>